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668"/>
  <workbookPr/>
  <mc:AlternateContent xmlns:mc="http://schemas.openxmlformats.org/markup-compatibility/2006">
    <mc:Choice Requires="x15">
      <x15ac:absPath xmlns:x15ac="http://schemas.microsoft.com/office/spreadsheetml/2010/11/ac" url="C:\Users\lisaa\Dropbox\OPTI\Aquagenx\Products\WaterInstitute Field Kit\World Vision\"/>
    </mc:Choice>
  </mc:AlternateContent>
  <bookViews>
    <workbookView xWindow="0" yWindow="0" windowWidth="26580" windowHeight="9465"/>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1" l="1"/>
  <c r="B18" i="1"/>
  <c r="B29" i="1" l="1"/>
  <c r="C29" i="1" s="1"/>
  <c r="C26" i="1"/>
  <c r="C15" i="1"/>
  <c r="B15" i="1"/>
  <c r="C18" i="1" l="1"/>
  <c r="C21" i="1" s="1"/>
  <c r="B27" i="1" s="1"/>
  <c r="C27" i="1" s="1"/>
  <c r="B16" i="1"/>
  <c r="B21" i="1" s="1"/>
  <c r="C30" i="1" l="1"/>
  <c r="B28" i="1"/>
  <c r="C28" i="1" s="1"/>
</calcChain>
</file>

<file path=xl/sharedStrings.xml><?xml version="1.0" encoding="utf-8"?>
<sst xmlns="http://schemas.openxmlformats.org/spreadsheetml/2006/main" count="31" uniqueCount="29">
  <si>
    <t>Microbial tests</t>
  </si>
  <si>
    <t>Water quality testing subtotal</t>
  </si>
  <si>
    <t>Training</t>
  </si>
  <si>
    <t>Extra</t>
  </si>
  <si>
    <t>Total</t>
  </si>
  <si>
    <t>Number of enumerators</t>
  </si>
  <si>
    <t>Expected number of weeks</t>
  </si>
  <si>
    <t>Fill in blanks highlighted in green</t>
  </si>
  <si>
    <t>Water Quality Activity</t>
  </si>
  <si>
    <t>Household</t>
  </si>
  <si>
    <t>School</t>
  </si>
  <si>
    <t>Health Care Facility</t>
  </si>
  <si>
    <t>Waterpoint</t>
  </si>
  <si>
    <t>Blanks and duplicates</t>
  </si>
  <si>
    <t>(2 per enumerator team per week)</t>
  </si>
  <si>
    <t>(2 every other cluster)</t>
  </si>
  <si>
    <t>(5 per enumerator)</t>
  </si>
  <si>
    <t>Physico-chemical tests (number of EACH test)</t>
  </si>
  <si>
    <t>Water Quality Testing Supply Calculations</t>
  </si>
  <si>
    <t>What to order:</t>
  </si>
  <si>
    <t>Number to order</t>
  </si>
  <si>
    <t>Standards Kit</t>
  </si>
  <si>
    <t>Number of enumerator teams (only count teams that will survey water points)</t>
  </si>
  <si>
    <t xml:space="preserve"> Cost (USD)</t>
  </si>
  <si>
    <t>Fill out cells highlighted in green.</t>
  </si>
  <si>
    <t>This spreadsheet will provide the total number of water quality testing supplies needed for your country's evaluation. The final number of each supply you need to order is found at the bottom of the spreadsheet</t>
  </si>
  <si>
    <t>Basic Field Kit</t>
  </si>
  <si>
    <t>Basic Refill Kit</t>
  </si>
  <si>
    <t>CBT II Kit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</si>
</sst>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theme="5"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5"/>
      </patternFill>
    </fill>
  </fills>
  <borders count="28">
    <border>
      <left/>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1" fillId="7" borderId="0" applyNumberFormat="0" applyBorder="0" applyAlignment="0" applyProtection="0"/>
  </cellStyleXfs>
  <cellXfs count="43">
    <xf numFmtId="0" fontId="0" fillId="0" borderId="0" xfId="0"/>
    <xf numFmtId="0" fontId="0" fillId="4" borderId="12" xfId="0" applyFill="1" applyBorder="1" applyAlignment="1">
      <alignment vertical="center" wrapText="1"/>
    </xf>
    <xf numFmtId="0" fontId="0" fillId="4" borderId="13" xfId="0" applyFill="1" applyBorder="1" applyAlignment="1">
      <alignment vertical="center" wrapText="1"/>
    </xf>
    <xf numFmtId="0" fontId="0" fillId="4" borderId="14" xfId="0" applyFill="1" applyBorder="1" applyAlignment="1">
      <alignment vertical="center" wrapText="1"/>
    </xf>
    <xf numFmtId="0" fontId="0" fillId="4" borderId="15" xfId="0" applyFill="1" applyBorder="1" applyAlignment="1">
      <alignment vertical="center" wrapText="1"/>
    </xf>
    <xf numFmtId="0" fontId="0" fillId="4" borderId="4" xfId="0" applyFill="1" applyBorder="1" applyAlignment="1">
      <alignment vertical="center" wrapText="1"/>
    </xf>
    <xf numFmtId="0" fontId="0" fillId="4" borderId="9" xfId="0" applyFill="1" applyBorder="1" applyAlignment="1">
      <alignment vertical="center" wrapText="1"/>
    </xf>
    <xf numFmtId="0" fontId="0" fillId="4" borderId="10" xfId="0" applyFill="1" applyBorder="1" applyAlignment="1">
      <alignment vertical="top" wrapText="1"/>
    </xf>
    <xf numFmtId="0" fontId="0" fillId="4" borderId="2" xfId="0" applyFill="1" applyBorder="1" applyAlignment="1">
      <alignment vertical="center" wrapText="1"/>
    </xf>
    <xf numFmtId="0" fontId="0" fillId="4" borderId="11" xfId="0" applyFill="1" applyBorder="1" applyAlignment="1">
      <alignment vertical="center" wrapText="1"/>
    </xf>
    <xf numFmtId="0" fontId="0" fillId="4" borderId="16" xfId="0" applyFill="1" applyBorder="1" applyAlignment="1">
      <alignment vertical="center" wrapText="1"/>
    </xf>
    <xf numFmtId="0" fontId="0" fillId="4" borderId="20" xfId="0" applyFill="1" applyBorder="1" applyAlignment="1">
      <alignment vertical="center" wrapText="1"/>
    </xf>
    <xf numFmtId="0" fontId="0" fillId="4" borderId="11" xfId="0" applyFill="1" applyBorder="1" applyAlignment="1">
      <alignment horizontal="right" vertical="center" wrapText="1"/>
    </xf>
    <xf numFmtId="0" fontId="0" fillId="4" borderId="8" xfId="0" applyFill="1" applyBorder="1" applyAlignment="1">
      <alignment horizontal="right" vertical="center" wrapText="1"/>
    </xf>
    <xf numFmtId="0" fontId="0" fillId="4" borderId="10" xfId="0" applyFill="1" applyBorder="1" applyAlignment="1">
      <alignment horizontal="right" vertical="center" wrapText="1"/>
    </xf>
    <xf numFmtId="0" fontId="0" fillId="4" borderId="6" xfId="0" applyFill="1" applyBorder="1" applyAlignment="1">
      <alignment horizontal="right" vertical="center" wrapText="1"/>
    </xf>
    <xf numFmtId="0" fontId="0" fillId="3" borderId="9" xfId="0" applyFill="1" applyBorder="1"/>
    <xf numFmtId="0" fontId="0" fillId="0" borderId="17" xfId="0" applyBorder="1"/>
    <xf numFmtId="0" fontId="0" fillId="3" borderId="19" xfId="0" applyFill="1" applyBorder="1"/>
    <xf numFmtId="0" fontId="0" fillId="2" borderId="17" xfId="0" applyFill="1" applyBorder="1" applyAlignment="1">
      <alignment vertical="center" wrapText="1"/>
    </xf>
    <xf numFmtId="0" fontId="0" fillId="2" borderId="18" xfId="0" applyFill="1" applyBorder="1" applyAlignment="1">
      <alignment vertical="center" wrapText="1"/>
    </xf>
    <xf numFmtId="0" fontId="0" fillId="0" borderId="16" xfId="0" applyBorder="1"/>
    <xf numFmtId="0" fontId="0" fillId="3" borderId="20" xfId="0" applyFill="1" applyBorder="1"/>
    <xf numFmtId="0" fontId="0" fillId="6" borderId="15" xfId="0" applyFill="1" applyBorder="1" applyAlignment="1">
      <alignment vertical="center" wrapText="1"/>
    </xf>
    <xf numFmtId="0" fontId="0" fillId="6" borderId="4" xfId="0" applyFill="1" applyBorder="1" applyAlignment="1">
      <alignment vertical="center" wrapText="1"/>
    </xf>
    <xf numFmtId="0" fontId="0" fillId="6" borderId="9" xfId="0" applyFill="1" applyBorder="1" applyAlignment="1">
      <alignment vertical="center" wrapText="1"/>
    </xf>
    <xf numFmtId="0" fontId="0" fillId="0" borderId="15" xfId="0" applyBorder="1" applyAlignment="1">
      <alignment wrapText="1"/>
    </xf>
    <xf numFmtId="0" fontId="0" fillId="0" borderId="4" xfId="0" applyBorder="1"/>
    <xf numFmtId="164" fontId="0" fillId="0" borderId="4" xfId="0" applyNumberFormat="1" applyBorder="1"/>
    <xf numFmtId="0" fontId="2" fillId="0" borderId="4" xfId="0" applyFont="1" applyBorder="1"/>
    <xf numFmtId="0" fontId="4" fillId="5" borderId="25" xfId="0" applyFont="1" applyFill="1" applyBorder="1" applyAlignment="1">
      <alignment horizontal="center"/>
    </xf>
    <xf numFmtId="0" fontId="4" fillId="5" borderId="26" xfId="0" applyFont="1" applyFill="1" applyBorder="1" applyAlignment="1">
      <alignment horizontal="center"/>
    </xf>
    <xf numFmtId="0" fontId="4" fillId="5" borderId="27" xfId="0" applyFont="1"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0" fillId="4" borderId="3" xfId="0" applyFill="1" applyBorder="1" applyAlignment="1">
      <alignment horizontal="left" vertical="center" wrapText="1"/>
    </xf>
    <xf numFmtId="0" fontId="0" fillId="4" borderId="7" xfId="0" applyFill="1" applyBorder="1" applyAlignment="1">
      <alignment horizontal="left" vertical="center" wrapText="1"/>
    </xf>
    <xf numFmtId="0" fontId="0" fillId="4" borderId="5" xfId="0" applyFill="1" applyBorder="1" applyAlignment="1">
      <alignment horizontal="left" vertical="center" wrapText="1"/>
    </xf>
    <xf numFmtId="0" fontId="0" fillId="5" borderId="21" xfId="0" applyFont="1" applyFill="1" applyBorder="1" applyAlignment="1">
      <alignment horizontal="center"/>
    </xf>
    <xf numFmtId="0" fontId="0" fillId="5" borderId="22" xfId="0" applyFont="1" applyFill="1" applyBorder="1" applyAlignment="1">
      <alignment horizontal="center"/>
    </xf>
    <xf numFmtId="0" fontId="0" fillId="5" borderId="1" xfId="0" applyFont="1" applyFill="1" applyBorder="1" applyAlignment="1">
      <alignment horizontal="center"/>
    </xf>
    <xf numFmtId="0" fontId="1" fillId="7" borderId="0" xfId="1" applyAlignment="1">
      <alignment horizontal="left" wrapText="1"/>
    </xf>
    <xf numFmtId="0" fontId="3" fillId="3" borderId="4" xfId="0" applyFont="1" applyFill="1" applyBorder="1" applyAlignment="1">
      <alignment horizontal="center"/>
    </xf>
  </cellXfs>
  <cellStyles count="2">
    <cellStyle name="20% - Accent4" xfId="1" builtinId="4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tabSelected="1" topLeftCell="A4" workbookViewId="0">
      <selection activeCell="A29" sqref="A29"/>
    </sheetView>
  </sheetViews>
  <sheetFormatPr defaultRowHeight="15" x14ac:dyDescent="0.25"/>
  <cols>
    <col min="1" max="1" width="29.28515625" customWidth="1"/>
    <col min="2" max="2" width="19.28515625" customWidth="1"/>
    <col min="3" max="3" width="20.28515625" customWidth="1"/>
  </cols>
  <sheetData>
    <row r="1" spans="1:3" ht="42" customHeight="1" x14ac:dyDescent="0.25">
      <c r="A1" s="41" t="s">
        <v>25</v>
      </c>
      <c r="B1" s="41"/>
      <c r="C1" s="41"/>
    </row>
    <row r="2" spans="1:3" ht="15.75" x14ac:dyDescent="0.25">
      <c r="A2" s="42" t="s">
        <v>24</v>
      </c>
      <c r="B2" s="42"/>
    </row>
    <row r="3" spans="1:3" ht="15.75" thickBot="1" x14ac:dyDescent="0.3"/>
    <row r="4" spans="1:3" ht="15.75" thickBot="1" x14ac:dyDescent="0.3">
      <c r="A4" s="33" t="s">
        <v>7</v>
      </c>
      <c r="B4" s="34"/>
    </row>
    <row r="5" spans="1:3" x14ac:dyDescent="0.25">
      <c r="A5" s="21" t="s">
        <v>5</v>
      </c>
      <c r="B5" s="22">
        <v>10</v>
      </c>
    </row>
    <row r="6" spans="1:3" ht="45" x14ac:dyDescent="0.25">
      <c r="A6" s="26" t="s">
        <v>22</v>
      </c>
      <c r="B6" s="16">
        <v>5</v>
      </c>
    </row>
    <row r="7" spans="1:3" ht="15.75" thickBot="1" x14ac:dyDescent="0.3">
      <c r="A7" s="17" t="s">
        <v>6</v>
      </c>
      <c r="B7" s="18">
        <v>15</v>
      </c>
    </row>
    <row r="8" spans="1:3" ht="15.75" thickBot="1" x14ac:dyDescent="0.3"/>
    <row r="9" spans="1:3" ht="15.75" thickBot="1" x14ac:dyDescent="0.3">
      <c r="A9" s="38" t="s">
        <v>18</v>
      </c>
      <c r="B9" s="39"/>
      <c r="C9" s="40"/>
    </row>
    <row r="10" spans="1:3" ht="45" x14ac:dyDescent="0.25">
      <c r="A10" s="1" t="s">
        <v>8</v>
      </c>
      <c r="B10" s="2" t="s">
        <v>0</v>
      </c>
      <c r="C10" s="3" t="s">
        <v>17</v>
      </c>
    </row>
    <row r="11" spans="1:3" x14ac:dyDescent="0.25">
      <c r="A11" s="4" t="s">
        <v>9</v>
      </c>
      <c r="B11" s="5">
        <v>560</v>
      </c>
      <c r="C11" s="6">
        <v>0</v>
      </c>
    </row>
    <row r="12" spans="1:3" x14ac:dyDescent="0.25">
      <c r="A12" s="4" t="s">
        <v>10</v>
      </c>
      <c r="B12" s="5">
        <v>200</v>
      </c>
      <c r="C12" s="6">
        <v>0</v>
      </c>
    </row>
    <row r="13" spans="1:3" x14ac:dyDescent="0.25">
      <c r="A13" s="4" t="s">
        <v>11</v>
      </c>
      <c r="B13" s="5">
        <v>200</v>
      </c>
      <c r="C13" s="6">
        <v>0</v>
      </c>
    </row>
    <row r="14" spans="1:3" x14ac:dyDescent="0.25">
      <c r="A14" s="4" t="s">
        <v>12</v>
      </c>
      <c r="B14" s="5">
        <v>560</v>
      </c>
      <c r="C14" s="6">
        <v>560</v>
      </c>
    </row>
    <row r="15" spans="1:3" x14ac:dyDescent="0.25">
      <c r="A15" s="23" t="s">
        <v>1</v>
      </c>
      <c r="B15" s="24">
        <f>SUM(B11:B14)</f>
        <v>1520</v>
      </c>
      <c r="C15" s="25">
        <f>SUM(C11:C14)</f>
        <v>560</v>
      </c>
    </row>
    <row r="16" spans="1:3" x14ac:dyDescent="0.25">
      <c r="A16" s="35" t="s">
        <v>13</v>
      </c>
      <c r="B16" s="7">
        <f>2*B6*B7</f>
        <v>150</v>
      </c>
      <c r="C16" s="8">
        <v>112</v>
      </c>
    </row>
    <row r="17" spans="1:3" ht="30" x14ac:dyDescent="0.25">
      <c r="A17" s="36"/>
      <c r="B17" s="12" t="s">
        <v>14</v>
      </c>
      <c r="C17" s="13" t="s">
        <v>15</v>
      </c>
    </row>
    <row r="18" spans="1:3" x14ac:dyDescent="0.25">
      <c r="A18" s="37" t="s">
        <v>2</v>
      </c>
      <c r="B18" s="14">
        <f>5*B5</f>
        <v>50</v>
      </c>
      <c r="C18" s="15">
        <f>5*B5</f>
        <v>50</v>
      </c>
    </row>
    <row r="19" spans="1:3" x14ac:dyDescent="0.25">
      <c r="A19" s="36"/>
      <c r="B19" s="12" t="s">
        <v>16</v>
      </c>
      <c r="C19" s="13" t="s">
        <v>16</v>
      </c>
    </row>
    <row r="20" spans="1:3" x14ac:dyDescent="0.25">
      <c r="A20" s="10" t="s">
        <v>3</v>
      </c>
      <c r="B20" s="9">
        <v>100</v>
      </c>
      <c r="C20" s="11">
        <v>50</v>
      </c>
    </row>
    <row r="21" spans="1:3" ht="15.75" thickBot="1" x14ac:dyDescent="0.3">
      <c r="A21" s="19" t="s">
        <v>4</v>
      </c>
      <c r="B21" s="20">
        <f>SUM(B15:B20)</f>
        <v>1820</v>
      </c>
      <c r="C21" s="20">
        <f>SUM(C15:C20)</f>
        <v>772</v>
      </c>
    </row>
    <row r="23" spans="1:3" ht="15.75" thickBot="1" x14ac:dyDescent="0.3"/>
    <row r="24" spans="1:3" ht="18.75" x14ac:dyDescent="0.3">
      <c r="A24" s="30" t="s">
        <v>19</v>
      </c>
      <c r="B24" s="31"/>
      <c r="C24" s="32"/>
    </row>
    <row r="25" spans="1:3" x14ac:dyDescent="0.25">
      <c r="A25" s="27"/>
      <c r="B25" s="29" t="s">
        <v>20</v>
      </c>
      <c r="C25" s="27" t="s">
        <v>23</v>
      </c>
    </row>
    <row r="26" spans="1:3" x14ac:dyDescent="0.25">
      <c r="A26" s="29" t="s">
        <v>26</v>
      </c>
      <c r="B26" s="29">
        <f>B6</f>
        <v>5</v>
      </c>
      <c r="C26" s="28">
        <f>B26*1697</f>
        <v>8485</v>
      </c>
    </row>
    <row r="27" spans="1:3" x14ac:dyDescent="0.25">
      <c r="A27" s="29" t="s">
        <v>27</v>
      </c>
      <c r="B27" s="29">
        <f>ROUNDUP((C21-B26*100)/100,0.1)</f>
        <v>3</v>
      </c>
      <c r="C27" s="28">
        <f>B27*954</f>
        <v>2862</v>
      </c>
    </row>
    <row r="28" spans="1:3" x14ac:dyDescent="0.25">
      <c r="A28" s="29" t="s">
        <v>28</v>
      </c>
      <c r="B28" s="29">
        <f>ROUNDUP((B21-C21)/100,0.1)</f>
        <v>11</v>
      </c>
      <c r="C28" s="28">
        <f>B28*500</f>
        <v>5500</v>
      </c>
    </row>
    <row r="29" spans="1:3" x14ac:dyDescent="0.25">
      <c r="A29" s="29" t="s">
        <v>21</v>
      </c>
      <c r="B29" s="29">
        <f>IF(B26&gt;5,2,1)</f>
        <v>1</v>
      </c>
      <c r="C29" s="28">
        <f>193*B29</f>
        <v>193</v>
      </c>
    </row>
    <row r="30" spans="1:3" x14ac:dyDescent="0.25">
      <c r="A30" s="27" t="s">
        <v>4</v>
      </c>
      <c r="B30" s="27"/>
      <c r="C30" s="28">
        <f>SUM(C26:C29)</f>
        <v>17040</v>
      </c>
    </row>
  </sheetData>
  <mergeCells count="7">
    <mergeCell ref="A1:C1"/>
    <mergeCell ref="A2:B2"/>
    <mergeCell ref="A24:C24"/>
    <mergeCell ref="A4:B4"/>
    <mergeCell ref="A16:A17"/>
    <mergeCell ref="A18:A19"/>
    <mergeCell ref="A9:C9"/>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UNC Chapel Hill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Shields</dc:creator>
  <cp:lastModifiedBy>Lisa Hirsh</cp:lastModifiedBy>
  <dcterms:created xsi:type="dcterms:W3CDTF">2017-02-21T22:04:31Z</dcterms:created>
  <dcterms:modified xsi:type="dcterms:W3CDTF">2017-02-22T14:51:56Z</dcterms:modified>
</cp:coreProperties>
</file>